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890" windowHeight="7110"/>
  </bookViews>
  <sheets>
    <sheet name="Sheet1" sheetId="1" r:id="rId1"/>
  </sheets>
  <definedNames>
    <definedName name="_xlnm.Print_Area" localSheetId="0">Sheet1!$A$1:$H$86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H74" i="1" l="1"/>
  <c r="H76" i="1" s="1"/>
  <c r="H78" i="1" s="1"/>
  <c r="F12" i="1"/>
  <c r="F13" i="1" l="1"/>
  <c r="F15" i="1"/>
  <c r="F16" i="1"/>
  <c r="F17" i="1"/>
  <c r="F18" i="1"/>
  <c r="F19" i="1"/>
  <c r="F20" i="1"/>
  <c r="E9" i="1" l="1"/>
</calcChain>
</file>

<file path=xl/sharedStrings.xml><?xml version="1.0" encoding="utf-8"?>
<sst xmlns="http://schemas.openxmlformats.org/spreadsheetml/2006/main" count="153" uniqueCount="110">
  <si>
    <t>S. No.</t>
  </si>
  <si>
    <t>Project Component</t>
  </si>
  <si>
    <t>Quantity</t>
  </si>
  <si>
    <t>Unit</t>
  </si>
  <si>
    <t>Total</t>
  </si>
  <si>
    <t>Existing</t>
  </si>
  <si>
    <t xml:space="preserve">New </t>
  </si>
  <si>
    <t>Land and Site Development</t>
  </si>
  <si>
    <t xml:space="preserve">Land Proposed </t>
  </si>
  <si>
    <t>Sq feet</t>
  </si>
  <si>
    <t>Development of Parking Area including under ground raw water reservoir</t>
  </si>
  <si>
    <t>Sq Feet</t>
  </si>
  <si>
    <t xml:space="preserve">Sub- Total 1 </t>
  </si>
  <si>
    <t>Sq. Ft.</t>
  </si>
  <si>
    <t>Building &amp; Civil Work</t>
  </si>
  <si>
    <t>2.1.1</t>
  </si>
  <si>
    <t>2.1.2</t>
  </si>
  <si>
    <t>2.1.3</t>
  </si>
  <si>
    <t>2.1.5</t>
  </si>
  <si>
    <t>2.1.6</t>
  </si>
  <si>
    <t>2.1.7</t>
  </si>
  <si>
    <t>2.1.9</t>
  </si>
  <si>
    <t>Services</t>
  </si>
  <si>
    <t>2.2.1</t>
  </si>
  <si>
    <t>set</t>
  </si>
  <si>
    <t>2.2.2</t>
  </si>
  <si>
    <t>2.2.3</t>
  </si>
  <si>
    <t>2.2.4</t>
  </si>
  <si>
    <t>No</t>
  </si>
  <si>
    <t>Nos.</t>
  </si>
  <si>
    <t>Connection of HT and LT with rerouting of OH lines</t>
  </si>
  <si>
    <t>Water Treatement Plants</t>
  </si>
  <si>
    <t>Fire Pump and accessories</t>
  </si>
  <si>
    <t>Hydronpneumatic pump and accessories</t>
  </si>
  <si>
    <t>No.</t>
  </si>
  <si>
    <t>STP</t>
  </si>
  <si>
    <t>EPABX System (Telephone with system)</t>
  </si>
  <si>
    <t>Internet/Wifi/Speakers/CCTV Main system</t>
  </si>
  <si>
    <t>Set</t>
  </si>
  <si>
    <t>Laundry and House keeping</t>
  </si>
  <si>
    <t>Mini Fridge and Locker</t>
  </si>
  <si>
    <t>no.</t>
  </si>
  <si>
    <t>Gym Equipment</t>
  </si>
  <si>
    <t>Wellness Center Treatment Units</t>
  </si>
  <si>
    <t>LS</t>
  </si>
  <si>
    <t>Fuel Tank</t>
  </si>
  <si>
    <t>Ltr</t>
  </si>
  <si>
    <t>Door Automation</t>
  </si>
  <si>
    <t>Nos</t>
  </si>
  <si>
    <t xml:space="preserve">Total Equipment Cost  </t>
  </si>
  <si>
    <t>Furnitures, Fixtures and Interior</t>
  </si>
  <si>
    <t>Keys</t>
  </si>
  <si>
    <t>lot</t>
  </si>
  <si>
    <t>Total Furniture &amp; Fixcture Cost</t>
  </si>
  <si>
    <t xml:space="preserve">Kitchen </t>
  </si>
  <si>
    <t>Total Kitchen Equipment Cost</t>
  </si>
  <si>
    <t>Other Equipment</t>
  </si>
  <si>
    <t>Office Equipment (Computers, Printers, Photo copy)</t>
  </si>
  <si>
    <t>Total Other equipment Cost</t>
  </si>
  <si>
    <t>Total Hard Cost</t>
  </si>
  <si>
    <t>2.1.8</t>
  </si>
  <si>
    <t>2.1.4</t>
  </si>
  <si>
    <t>Sq ft</t>
  </si>
  <si>
    <t>Site Development - Hard scape including culvert, cross drain, bridges, pathways, Road Network, necessary Protective works, etc.
Soft Scape - Garden , Plantation works  outdoor lighting, etc</t>
  </si>
  <si>
    <t>Twin Villas (28 Keys - units of 2 interconnecting rooms)</t>
  </si>
  <si>
    <t>OAT Complex which shall house Speciallaty Resturant, ADD for the Wellness villas, support BOH for the Wellness pool)</t>
  </si>
  <si>
    <t>Wellness Pool and Changing rooms deck area and BOH for pool</t>
  </si>
  <si>
    <t>Traditional Huts (4 Keys housed in Bhutia, Lepcha &amp; Nepali traditionaldesign)</t>
  </si>
  <si>
    <t>Hotel Main Block (88 Keys, public area - lobby, Jazzclub, tea lounge, ADD, Banquet hall, with Pre fucntion area, 2 conference rooms with pre function area, children play area, Gym, change rooms, Public rest rooms etc.)</t>
  </si>
  <si>
    <t>Wellness Centre - housing reception area, consultation rooms, treatment rooms, relaxation, meditation, yoga, sound, wellness café, mutiple wellness treatment as per TLPHR recommendation)</t>
  </si>
  <si>
    <t>Cave Café - BOH for Wellness villas, and wellness centre)</t>
  </si>
  <si>
    <t xml:space="preserve">Fire detection &amp; Fire Fighting system including hydrant lines </t>
  </si>
  <si>
    <t>HVAC System -   VRV Heat Pump system for the main hotel block as well as Villas &amp; other public areas</t>
  </si>
  <si>
    <t>Sanitary and Plumbing -   treated water tanks, internal water supply network, Storm water line, etc</t>
  </si>
  <si>
    <t>Water source to raw water tank including intake at source</t>
  </si>
  <si>
    <t>Room Furniture as per design provided by ID and approved by TLPHR</t>
  </si>
  <si>
    <t>Restaurant/Bars as per design provided by ID and approved by TLPHR conforming to theme and design of the outlet</t>
  </si>
  <si>
    <t>Lobby/ Reception/ Circulation Spaces - as per design provided by ID and approved by TLPHR</t>
  </si>
  <si>
    <t>Conference Hall - as per design provided by ID and approved by TLPHR</t>
  </si>
  <si>
    <t>Interiors finishes - as per design provided by ID and approved by TLPHR</t>
  </si>
  <si>
    <t>Offices and Others - as per design provided by ID and approved by TLPHR</t>
  </si>
  <si>
    <t>Art works &amp; artifacts - as per specification in design brief and A&amp;A list provided by ID</t>
  </si>
  <si>
    <t>Kitchen Equipment/including staff kitchen as per design provided by BOH consultant and approved by TLPHR</t>
  </si>
  <si>
    <t>Crockeries, Cutleries, Glassware - per specs provided in design brief and approved by TLPHR</t>
  </si>
  <si>
    <t>Mutipurpose Hall (Casino gaming area, BOH, reception area and Security hold area)</t>
  </si>
  <si>
    <t>All values of are inclusive of GST, Labor Cess,  CPOH</t>
  </si>
  <si>
    <t>All construction has to be based upon LEED standards</t>
  </si>
  <si>
    <t xml:space="preserve">CAR insurance policy   </t>
  </si>
  <si>
    <t>All Labour laws of Sikkim are to adhered to</t>
  </si>
  <si>
    <t xml:space="preserve">Building &amp; Civil Works </t>
  </si>
  <si>
    <t xml:space="preserve">Note </t>
  </si>
  <si>
    <t>Electrical hi side and wiring with low voltages including renewable power installtions for Green Building</t>
  </si>
  <si>
    <t>Transformer and panels</t>
  </si>
  <si>
    <t>Hotel Equipment as per design requirment</t>
  </si>
  <si>
    <t>Generator with auto start and switch over</t>
  </si>
  <si>
    <t>Water Heating System (Heat Pump) and Circulation Pump with accessories</t>
  </si>
  <si>
    <t>Television sets - 48 Inches &amp; 55 inches as per Design Brief</t>
  </si>
  <si>
    <t>Passenger 20 person capacity and service lifts for 16 pax capacity</t>
  </si>
  <si>
    <t>Swimming pool filtration and accessories and hot water circulation</t>
  </si>
  <si>
    <t xml:space="preserve">Steam /Sauna/Jacuzzi for wellness center </t>
  </si>
  <si>
    <t>Total Work Value</t>
  </si>
  <si>
    <t>%</t>
  </si>
  <si>
    <t>Quoted price</t>
  </si>
  <si>
    <t>Projected Cost Indicative (in Rupees)</t>
  </si>
  <si>
    <t>Quoted rate as percentage as above/par/below (to be filled by bidder)</t>
  </si>
  <si>
    <t>Authorised Signatory</t>
  </si>
  <si>
    <t>Name of Firm</t>
  </si>
  <si>
    <t>GSTIN</t>
  </si>
  <si>
    <t>Amount tendered and work awarded to separate contractor for Civil works only</t>
  </si>
  <si>
    <t>Wellness Cottages (20 Keys - plunge pool, sun deck, treatment deck) [Civil works of 14 Villas awarded to a third Agency]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</si>
</sst>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wrapText="1"/>
    </xf>
    <xf numFmtId="0" fontId="2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0" fillId="0" borderId="0" xfId="0" applyAlignment="1">
      <alignment wrapText="1"/>
    </xf>
    <xf numFmtId="165" fontId="0" fillId="0" borderId="6" xfId="0" applyNumberFormat="1" applyBorder="1" applyAlignment="1">
      <alignment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165" fontId="0" fillId="0" borderId="8" xfId="0" applyNumberFormat="1" applyBorder="1" applyAlignment="1">
      <alignment wrapText="1"/>
    </xf>
    <xf numFmtId="165" fontId="2" fillId="0" borderId="9" xfId="0" applyNumberFormat="1" applyFont="1" applyBorder="1" applyAlignment="1">
      <alignment wrapText="1"/>
    </xf>
    <xf numFmtId="0" fontId="2" fillId="2" borderId="1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165" fontId="2" fillId="0" borderId="8" xfId="0" applyNumberFormat="1" applyFont="1" applyBorder="1" applyAlignment="1">
      <alignment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7" xfId="0" applyBorder="1" applyAlignment="1">
      <alignment horizontal="right" vertical="center" wrapText="1"/>
    </xf>
    <xf numFmtId="0" fontId="0" fillId="0" borderId="7" xfId="0" applyBorder="1" applyAlignment="1">
      <alignment vertical="center" wrapText="1"/>
    </xf>
    <xf numFmtId="1" fontId="0" fillId="0" borderId="7" xfId="0" applyNumberFormat="1" applyBorder="1" applyAlignment="1">
      <alignment vertical="center" wrapText="1"/>
    </xf>
    <xf numFmtId="165" fontId="0" fillId="0" borderId="9" xfId="0" applyNumberFormat="1" applyBorder="1" applyAlignment="1">
      <alignment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vertical="center" wrapText="1"/>
    </xf>
    <xf numFmtId="2" fontId="0" fillId="0" borderId="5" xfId="0" applyNumberFormat="1" applyBorder="1" applyAlignment="1">
      <alignment horizontal="right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right" vertical="center" wrapText="1"/>
    </xf>
    <xf numFmtId="0" fontId="0" fillId="0" borderId="7" xfId="0" applyBorder="1" applyAlignment="1">
      <alignment horizontal="center" vertical="center" wrapText="1"/>
    </xf>
    <xf numFmtId="0" fontId="0" fillId="2" borderId="12" xfId="0" applyFill="1" applyBorder="1" applyAlignment="1">
      <alignment horizontal="right" vertical="center" wrapText="1"/>
    </xf>
    <xf numFmtId="0" fontId="0" fillId="2" borderId="10" xfId="0" applyFill="1" applyBorder="1" applyAlignment="1">
      <alignment vertical="center" wrapText="1"/>
    </xf>
    <xf numFmtId="4" fontId="2" fillId="2" borderId="10" xfId="0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165" fontId="0" fillId="0" borderId="3" xfId="0" applyNumberFormat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 vertical="center" wrapText="1"/>
    </xf>
    <xf numFmtId="165" fontId="0" fillId="0" borderId="13" xfId="0" applyNumberFormat="1" applyBorder="1" applyAlignment="1">
      <alignment wrapText="1"/>
    </xf>
    <xf numFmtId="0" fontId="0" fillId="2" borderId="14" xfId="0" applyFill="1" applyBorder="1" applyAlignment="1">
      <alignment horizontal="right" vertical="center" wrapText="1"/>
    </xf>
    <xf numFmtId="2" fontId="0" fillId="0" borderId="14" xfId="0" applyNumberForma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165" fontId="0" fillId="0" borderId="4" xfId="0" applyNumberFormat="1" applyBorder="1" applyAlignment="1">
      <alignment horizontal="right" vertical="center" wrapText="1"/>
    </xf>
    <xf numFmtId="2" fontId="0" fillId="0" borderId="12" xfId="0" applyNumberFormat="1" applyBorder="1" applyAlignment="1">
      <alignment horizontal="right" vertical="center" wrapText="1"/>
    </xf>
    <xf numFmtId="165" fontId="0" fillId="0" borderId="15" xfId="0" applyNumberFormat="1" applyBorder="1" applyAlignment="1">
      <alignment wrapText="1"/>
    </xf>
    <xf numFmtId="2" fontId="0" fillId="0" borderId="11" xfId="0" applyNumberFormat="1" applyBorder="1" applyAlignment="1">
      <alignment horizontal="right" vertical="center" wrapText="1"/>
    </xf>
    <xf numFmtId="0" fontId="2" fillId="0" borderId="11" xfId="0" applyFont="1" applyBorder="1" applyAlignment="1">
      <alignment vertical="center" wrapText="1"/>
    </xf>
    <xf numFmtId="165" fontId="0" fillId="0" borderId="0" xfId="0" applyNumberFormat="1" applyAlignment="1">
      <alignment wrapText="1"/>
    </xf>
    <xf numFmtId="2" fontId="0" fillId="0" borderId="0" xfId="0" applyNumberFormat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wrapText="1"/>
    </xf>
    <xf numFmtId="165" fontId="0" fillId="3" borderId="1" xfId="0" applyNumberFormat="1" applyFill="1" applyBorder="1" applyAlignment="1">
      <alignment wrapText="1"/>
    </xf>
    <xf numFmtId="2" fontId="0" fillId="3" borderId="1" xfId="0" applyNumberForma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43" fontId="2" fillId="3" borderId="1" xfId="0" applyNumberFormat="1" applyFont="1" applyFill="1" applyBorder="1" applyAlignment="1">
      <alignment vertical="center" wrapText="1"/>
    </xf>
    <xf numFmtId="1" fontId="0" fillId="0" borderId="1" xfId="0" applyNumberFormat="1" applyBorder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43" fontId="2" fillId="2" borderId="7" xfId="1" applyFont="1" applyFill="1" applyBorder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65" fontId="0" fillId="4" borderId="0" xfId="0" applyNumberFormat="1" applyFill="1" applyAlignment="1">
      <alignment wrapText="1"/>
    </xf>
    <xf numFmtId="2" fontId="0" fillId="4" borderId="0" xfId="0" applyNumberFormat="1" applyFill="1" applyAlignment="1">
      <alignment horizontal="right" vertical="center" wrapText="1"/>
    </xf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vertical="center" wrapText="1"/>
    </xf>
    <xf numFmtId="164" fontId="2" fillId="4" borderId="0" xfId="0" applyNumberFormat="1" applyFont="1" applyFill="1" applyAlignment="1">
      <alignment vertical="center" wrapText="1"/>
    </xf>
    <xf numFmtId="165" fontId="4" fillId="0" borderId="17" xfId="0" applyNumberFormat="1" applyFont="1" applyBorder="1" applyAlignment="1">
      <alignment wrapText="1"/>
    </xf>
    <xf numFmtId="2" fontId="4" fillId="0" borderId="18" xfId="0" applyNumberFormat="1" applyFont="1" applyBorder="1" applyAlignment="1">
      <alignment horizontal="right" vertical="center" wrapText="1"/>
    </xf>
    <xf numFmtId="0" fontId="4" fillId="0" borderId="18" xfId="0" applyFont="1" applyBorder="1" applyAlignment="1">
      <alignment wrapText="1"/>
    </xf>
    <xf numFmtId="0" fontId="4" fillId="0" borderId="18" xfId="0" applyFont="1" applyBorder="1" applyAlignment="1">
      <alignment vertical="center" wrapText="1"/>
    </xf>
    <xf numFmtId="9" fontId="4" fillId="0" borderId="19" xfId="2" applyFont="1" applyBorder="1" applyAlignment="1">
      <alignment vertical="center"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164" fontId="4" fillId="0" borderId="20" xfId="0" applyNumberFormat="1" applyFont="1" applyBorder="1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view="pageBreakPreview" topLeftCell="A7" zoomScale="110" zoomScaleNormal="110" zoomScaleSheetLayoutView="110" workbookViewId="0">
      <selection activeCell="I14" sqref="I14"/>
    </sheetView>
  </sheetViews>
  <sheetFormatPr defaultColWidth="8.6328125" defaultRowHeight="14.5" x14ac:dyDescent="0.35"/>
  <cols>
    <col min="1" max="1" width="6.1796875" style="6" customWidth="1"/>
    <col min="2" max="2" width="6.36328125" style="6" customWidth="1"/>
    <col min="3" max="3" width="43.453125" style="6" customWidth="1"/>
    <col min="4" max="4" width="9.453125" style="6" customWidth="1"/>
    <col min="5" max="7" width="8.6328125" style="6"/>
    <col min="8" max="8" width="23.7265625" style="6" customWidth="1"/>
    <col min="9" max="9" width="8.6328125" style="6"/>
    <col min="10" max="10" width="16.6328125" style="6" customWidth="1"/>
    <col min="11" max="16384" width="8.6328125" style="6"/>
  </cols>
  <sheetData>
    <row r="1" spans="1:8" x14ac:dyDescent="0.35">
      <c r="C1" s="6" t="s">
        <v>106</v>
      </c>
    </row>
    <row r="2" spans="1:8" x14ac:dyDescent="0.35">
      <c r="C2" t="s">
        <v>107</v>
      </c>
    </row>
    <row r="3" spans="1:8" x14ac:dyDescent="0.35">
      <c r="A3" s="86" t="s">
        <v>0</v>
      </c>
      <c r="B3" s="86"/>
      <c r="C3" s="85" t="s">
        <v>1</v>
      </c>
      <c r="D3" s="87" t="s">
        <v>2</v>
      </c>
      <c r="E3" s="88"/>
      <c r="F3" s="63"/>
      <c r="G3" s="89" t="s">
        <v>3</v>
      </c>
      <c r="H3" s="85" t="s">
        <v>103</v>
      </c>
    </row>
    <row r="4" spans="1:8" x14ac:dyDescent="0.35">
      <c r="A4" s="86"/>
      <c r="B4" s="86"/>
      <c r="C4" s="85"/>
      <c r="D4" s="1" t="s">
        <v>5</v>
      </c>
      <c r="E4" s="1" t="s">
        <v>6</v>
      </c>
      <c r="F4" s="2"/>
      <c r="G4" s="90"/>
      <c r="H4" s="85"/>
    </row>
    <row r="5" spans="1:8" x14ac:dyDescent="0.35">
      <c r="A5" s="3">
        <v>1</v>
      </c>
      <c r="B5" s="4"/>
      <c r="C5" s="5" t="s">
        <v>7</v>
      </c>
      <c r="E5" s="5"/>
      <c r="F5" s="5"/>
      <c r="G5" s="5"/>
      <c r="H5" s="5"/>
    </row>
    <row r="6" spans="1:8" x14ac:dyDescent="0.35">
      <c r="A6" s="7"/>
      <c r="B6" s="8">
        <v>1.1000000000000001</v>
      </c>
      <c r="C6" s="9" t="s">
        <v>8</v>
      </c>
      <c r="D6" s="56">
        <v>714819</v>
      </c>
      <c r="E6" s="9"/>
      <c r="F6" s="9"/>
      <c r="G6" s="9" t="s">
        <v>62</v>
      </c>
      <c r="H6" s="9"/>
    </row>
    <row r="7" spans="1:8" ht="78" customHeight="1" x14ac:dyDescent="0.35">
      <c r="A7" s="7"/>
      <c r="B7" s="8">
        <v>1.2</v>
      </c>
      <c r="C7" s="9" t="s">
        <v>63</v>
      </c>
      <c r="D7" s="9"/>
      <c r="E7" s="9">
        <v>601453</v>
      </c>
      <c r="F7" s="9"/>
      <c r="G7" s="9" t="s">
        <v>9</v>
      </c>
      <c r="H7" s="9"/>
    </row>
    <row r="8" spans="1:8" ht="29" x14ac:dyDescent="0.35">
      <c r="A8" s="11"/>
      <c r="B8" s="8">
        <v>1.3</v>
      </c>
      <c r="C8" s="9" t="s">
        <v>10</v>
      </c>
      <c r="D8" s="9"/>
      <c r="E8" s="9">
        <v>12000</v>
      </c>
      <c r="F8" s="9"/>
      <c r="G8" s="9" t="s">
        <v>11</v>
      </c>
      <c r="H8" s="9"/>
    </row>
    <row r="9" spans="1:8" ht="15" thickBot="1" x14ac:dyDescent="0.4">
      <c r="A9" s="12"/>
      <c r="B9" s="64"/>
      <c r="C9" s="64" t="s">
        <v>12</v>
      </c>
      <c r="D9" s="64"/>
      <c r="E9" s="14">
        <f>SUM(E7:E8)</f>
        <v>613453</v>
      </c>
      <c r="F9" s="14"/>
      <c r="G9" s="14" t="s">
        <v>13</v>
      </c>
      <c r="H9" s="15">
        <v>150000000</v>
      </c>
    </row>
    <row r="10" spans="1:8" x14ac:dyDescent="0.35">
      <c r="A10" s="3"/>
      <c r="B10" s="4"/>
      <c r="C10" s="5"/>
      <c r="D10" s="5"/>
      <c r="E10" s="16"/>
      <c r="F10" s="16"/>
      <c r="G10" s="5"/>
      <c r="H10" s="5"/>
    </row>
    <row r="11" spans="1:8" x14ac:dyDescent="0.35">
      <c r="A11" s="18">
        <v>2</v>
      </c>
      <c r="B11" s="19">
        <v>2.1</v>
      </c>
      <c r="C11" s="20" t="s">
        <v>14</v>
      </c>
      <c r="D11" s="1" t="s">
        <v>5</v>
      </c>
      <c r="E11" s="1" t="s">
        <v>6</v>
      </c>
      <c r="F11" s="1" t="s">
        <v>4</v>
      </c>
      <c r="G11" s="1" t="s">
        <v>3</v>
      </c>
      <c r="H11" s="1"/>
    </row>
    <row r="12" spans="1:8" ht="72.5" x14ac:dyDescent="0.35">
      <c r="A12" s="11"/>
      <c r="B12" s="21" t="s">
        <v>15</v>
      </c>
      <c r="C12" s="10" t="s">
        <v>68</v>
      </c>
      <c r="D12" s="21">
        <v>0</v>
      </c>
      <c r="E12" s="62">
        <v>161641.48629999999</v>
      </c>
      <c r="F12" s="62">
        <f>E12</f>
        <v>161641.48629999999</v>
      </c>
      <c r="G12" s="9" t="s">
        <v>13</v>
      </c>
      <c r="H12" s="10"/>
    </row>
    <row r="13" spans="1:8" ht="29" x14ac:dyDescent="0.35">
      <c r="A13" s="7"/>
      <c r="B13" s="21" t="s">
        <v>16</v>
      </c>
      <c r="C13" s="10" t="s">
        <v>84</v>
      </c>
      <c r="D13" s="21">
        <v>10440</v>
      </c>
      <c r="E13" s="62"/>
      <c r="F13" s="62">
        <f t="shared" ref="F13:F20" si="0">SUM(D13:E13)</f>
        <v>10440</v>
      </c>
      <c r="G13" s="9" t="s">
        <v>13</v>
      </c>
      <c r="H13" s="10"/>
    </row>
    <row r="14" spans="1:8" ht="43.5" x14ac:dyDescent="0.35">
      <c r="A14" s="7"/>
      <c r="B14" s="21" t="s">
        <v>17</v>
      </c>
      <c r="C14" s="10" t="s">
        <v>109</v>
      </c>
      <c r="D14" s="21">
        <v>0</v>
      </c>
      <c r="E14" s="62">
        <v>38048</v>
      </c>
      <c r="F14" s="62">
        <f>E14/20*6</f>
        <v>11414.400000000001</v>
      </c>
      <c r="G14" s="9" t="s">
        <v>13</v>
      </c>
      <c r="H14" s="10"/>
    </row>
    <row r="15" spans="1:8" ht="29" x14ac:dyDescent="0.35">
      <c r="A15" s="7"/>
      <c r="B15" s="21" t="s">
        <v>61</v>
      </c>
      <c r="C15" s="10" t="s">
        <v>64</v>
      </c>
      <c r="D15" s="21">
        <v>0</v>
      </c>
      <c r="E15" s="22">
        <v>25784</v>
      </c>
      <c r="F15" s="62">
        <f t="shared" si="0"/>
        <v>25784</v>
      </c>
      <c r="G15" s="9" t="s">
        <v>13</v>
      </c>
      <c r="H15" s="10"/>
    </row>
    <row r="16" spans="1:8" ht="43.5" x14ac:dyDescent="0.35">
      <c r="A16" s="7"/>
      <c r="B16" s="21" t="s">
        <v>18</v>
      </c>
      <c r="C16" s="10" t="s">
        <v>65</v>
      </c>
      <c r="D16" s="21">
        <v>6070</v>
      </c>
      <c r="E16" s="62"/>
      <c r="F16" s="62">
        <f t="shared" si="0"/>
        <v>6070</v>
      </c>
      <c r="G16" s="9" t="s">
        <v>13</v>
      </c>
      <c r="H16" s="10"/>
    </row>
    <row r="17" spans="1:8" ht="29" x14ac:dyDescent="0.35">
      <c r="A17" s="7"/>
      <c r="B17" s="21" t="s">
        <v>19</v>
      </c>
      <c r="C17" s="10" t="s">
        <v>66</v>
      </c>
      <c r="D17" s="21">
        <v>0</v>
      </c>
      <c r="E17" s="22">
        <v>7000</v>
      </c>
      <c r="F17" s="62">
        <f t="shared" si="0"/>
        <v>7000</v>
      </c>
      <c r="G17" s="9" t="s">
        <v>13</v>
      </c>
      <c r="H17" s="10"/>
    </row>
    <row r="18" spans="1:8" ht="29" x14ac:dyDescent="0.35">
      <c r="A18" s="7"/>
      <c r="B18" s="21" t="s">
        <v>20</v>
      </c>
      <c r="C18" s="10" t="s">
        <v>67</v>
      </c>
      <c r="D18" s="21">
        <v>3945</v>
      </c>
      <c r="E18" s="22"/>
      <c r="F18" s="62">
        <f t="shared" si="0"/>
        <v>3945</v>
      </c>
      <c r="G18" s="9" t="s">
        <v>13</v>
      </c>
      <c r="H18" s="10"/>
    </row>
    <row r="19" spans="1:8" ht="72.5" x14ac:dyDescent="0.35">
      <c r="A19" s="7"/>
      <c r="B19" s="21" t="s">
        <v>60</v>
      </c>
      <c r="C19" s="10" t="s">
        <v>69</v>
      </c>
      <c r="D19" s="21">
        <v>10631</v>
      </c>
      <c r="E19" s="62"/>
      <c r="F19" s="62">
        <f t="shared" si="0"/>
        <v>10631</v>
      </c>
      <c r="G19" s="9" t="s">
        <v>13</v>
      </c>
      <c r="H19" s="10"/>
    </row>
    <row r="20" spans="1:8" ht="29" x14ac:dyDescent="0.35">
      <c r="A20" s="7"/>
      <c r="B20" s="21" t="s">
        <v>21</v>
      </c>
      <c r="C20" s="10" t="s">
        <v>70</v>
      </c>
      <c r="D20" s="21">
        <v>3490</v>
      </c>
      <c r="E20" s="22">
        <v>0</v>
      </c>
      <c r="F20" s="62">
        <f t="shared" si="0"/>
        <v>3490</v>
      </c>
      <c r="G20" s="9" t="s">
        <v>13</v>
      </c>
      <c r="H20" s="9"/>
    </row>
    <row r="21" spans="1:8" x14ac:dyDescent="0.35">
      <c r="A21" s="7"/>
      <c r="B21" s="23"/>
      <c r="C21" s="24"/>
      <c r="D21" s="24"/>
      <c r="E21" s="25"/>
      <c r="F21" s="25"/>
      <c r="G21" s="25"/>
      <c r="H21" s="24"/>
    </row>
    <row r="22" spans="1:8" x14ac:dyDescent="0.35">
      <c r="A22" s="3"/>
      <c r="B22" s="19">
        <v>2.2000000000000002</v>
      </c>
      <c r="C22" s="20" t="s">
        <v>22</v>
      </c>
      <c r="D22" s="1" t="s">
        <v>5</v>
      </c>
      <c r="E22" s="1" t="s">
        <v>6</v>
      </c>
      <c r="F22" s="1"/>
      <c r="G22" s="1" t="s">
        <v>3</v>
      </c>
      <c r="H22" s="1"/>
    </row>
    <row r="23" spans="1:8" ht="43.5" x14ac:dyDescent="0.35">
      <c r="A23" s="7"/>
      <c r="B23" s="8" t="s">
        <v>23</v>
      </c>
      <c r="C23" s="9" t="s">
        <v>73</v>
      </c>
      <c r="D23" s="21">
        <v>0</v>
      </c>
      <c r="E23" s="21">
        <v>1</v>
      </c>
      <c r="F23" s="21"/>
      <c r="G23" s="9" t="s">
        <v>24</v>
      </c>
      <c r="H23" s="10"/>
    </row>
    <row r="24" spans="1:8" ht="43.5" x14ac:dyDescent="0.35">
      <c r="A24" s="7"/>
      <c r="B24" s="8" t="s">
        <v>25</v>
      </c>
      <c r="C24" s="9" t="s">
        <v>91</v>
      </c>
      <c r="D24" s="21">
        <v>0</v>
      </c>
      <c r="E24" s="21">
        <v>1</v>
      </c>
      <c r="F24" s="21"/>
      <c r="G24" s="9" t="s">
        <v>24</v>
      </c>
      <c r="H24" s="10"/>
    </row>
    <row r="25" spans="1:8" ht="29" x14ac:dyDescent="0.35">
      <c r="A25" s="7"/>
      <c r="B25" s="8" t="s">
        <v>26</v>
      </c>
      <c r="C25" s="9" t="s">
        <v>71</v>
      </c>
      <c r="D25" s="21">
        <v>0</v>
      </c>
      <c r="E25" s="21">
        <v>1</v>
      </c>
      <c r="F25" s="21"/>
      <c r="G25" s="9" t="s">
        <v>24</v>
      </c>
      <c r="H25" s="10"/>
    </row>
    <row r="26" spans="1:8" ht="43.5" x14ac:dyDescent="0.35">
      <c r="A26" s="7"/>
      <c r="B26" s="8" t="s">
        <v>27</v>
      </c>
      <c r="C26" s="9" t="s">
        <v>72</v>
      </c>
      <c r="D26" s="21">
        <v>0</v>
      </c>
      <c r="E26" s="21">
        <v>1</v>
      </c>
      <c r="F26" s="21"/>
      <c r="G26" s="9" t="s">
        <v>24</v>
      </c>
      <c r="H26" s="10"/>
    </row>
    <row r="27" spans="1:8" ht="29" x14ac:dyDescent="0.35">
      <c r="A27" s="7"/>
      <c r="B27" s="8" t="s">
        <v>27</v>
      </c>
      <c r="C27" s="9" t="s">
        <v>74</v>
      </c>
      <c r="D27" s="21">
        <v>0</v>
      </c>
      <c r="E27" s="21">
        <v>1</v>
      </c>
      <c r="F27" s="21"/>
      <c r="G27" s="9" t="s">
        <v>24</v>
      </c>
      <c r="H27" s="10"/>
    </row>
    <row r="28" spans="1:8" x14ac:dyDescent="0.35">
      <c r="A28" s="11"/>
      <c r="B28" s="27"/>
      <c r="C28" s="28" t="s">
        <v>89</v>
      </c>
      <c r="D28" s="28"/>
      <c r="E28" s="28"/>
      <c r="F28" s="28"/>
      <c r="G28" s="28"/>
      <c r="H28" s="66">
        <v>1208943000</v>
      </c>
    </row>
    <row r="29" spans="1:8" x14ac:dyDescent="0.35">
      <c r="A29" s="11"/>
      <c r="B29" s="23"/>
      <c r="C29" s="24"/>
      <c r="D29" s="24"/>
      <c r="E29" s="24"/>
      <c r="F29" s="24"/>
      <c r="G29" s="24"/>
      <c r="H29" s="24"/>
    </row>
    <row r="30" spans="1:8" x14ac:dyDescent="0.35">
      <c r="A30" s="18">
        <v>3</v>
      </c>
      <c r="B30" s="19"/>
      <c r="C30" s="20" t="s">
        <v>93</v>
      </c>
      <c r="D30" s="1" t="s">
        <v>5</v>
      </c>
      <c r="E30" s="1" t="s">
        <v>6</v>
      </c>
      <c r="F30" s="1"/>
      <c r="G30" s="1" t="s">
        <v>3</v>
      </c>
      <c r="H30" s="1"/>
    </row>
    <row r="31" spans="1:8" x14ac:dyDescent="0.35">
      <c r="A31" s="7"/>
      <c r="B31" s="29">
        <v>3.01</v>
      </c>
      <c r="C31" s="30" t="s">
        <v>92</v>
      </c>
      <c r="D31" s="30"/>
      <c r="E31" s="31">
        <v>2</v>
      </c>
      <c r="F31" s="31"/>
      <c r="G31" s="30" t="s">
        <v>28</v>
      </c>
      <c r="H31" s="10"/>
    </row>
    <row r="32" spans="1:8" x14ac:dyDescent="0.35">
      <c r="A32" s="7"/>
      <c r="B32" s="32">
        <v>3.02</v>
      </c>
      <c r="C32" s="9" t="s">
        <v>94</v>
      </c>
      <c r="D32" s="9"/>
      <c r="E32" s="21">
        <v>8</v>
      </c>
      <c r="F32" s="21"/>
      <c r="G32" s="9" t="s">
        <v>29</v>
      </c>
      <c r="H32" s="10"/>
    </row>
    <row r="33" spans="1:8" ht="29" x14ac:dyDescent="0.35">
      <c r="A33" s="7"/>
      <c r="B33" s="32">
        <v>3.03</v>
      </c>
      <c r="C33" s="9" t="s">
        <v>30</v>
      </c>
      <c r="D33" s="9"/>
      <c r="E33" s="21">
        <v>1</v>
      </c>
      <c r="F33" s="21"/>
      <c r="G33" s="9" t="s">
        <v>24</v>
      </c>
      <c r="H33" s="10"/>
    </row>
    <row r="34" spans="1:8" x14ac:dyDescent="0.35">
      <c r="A34" s="7"/>
      <c r="B34" s="32">
        <v>3.04</v>
      </c>
      <c r="C34" s="9" t="s">
        <v>31</v>
      </c>
      <c r="D34" s="9"/>
      <c r="E34" s="21">
        <v>1</v>
      </c>
      <c r="F34" s="21"/>
      <c r="G34" s="9" t="s">
        <v>24</v>
      </c>
      <c r="H34" s="10"/>
    </row>
    <row r="35" spans="1:8" ht="29" x14ac:dyDescent="0.35">
      <c r="A35" s="7"/>
      <c r="B35" s="32">
        <v>3.05</v>
      </c>
      <c r="C35" s="9" t="s">
        <v>95</v>
      </c>
      <c r="D35" s="9"/>
      <c r="E35" s="21">
        <v>1</v>
      </c>
      <c r="F35" s="21"/>
      <c r="G35" s="9" t="s">
        <v>24</v>
      </c>
      <c r="H35" s="10"/>
    </row>
    <row r="36" spans="1:8" x14ac:dyDescent="0.35">
      <c r="A36" s="7"/>
      <c r="B36" s="32">
        <v>3.06</v>
      </c>
      <c r="C36" s="9" t="s">
        <v>32</v>
      </c>
      <c r="D36" s="9"/>
      <c r="E36" s="21">
        <v>1</v>
      </c>
      <c r="F36" s="21"/>
      <c r="G36" s="9" t="s">
        <v>24</v>
      </c>
      <c r="H36" s="10"/>
    </row>
    <row r="37" spans="1:8" x14ac:dyDescent="0.35">
      <c r="A37" s="7"/>
      <c r="B37" s="32">
        <v>3.07</v>
      </c>
      <c r="C37" s="9" t="s">
        <v>33</v>
      </c>
      <c r="D37" s="9"/>
      <c r="E37" s="21">
        <v>1</v>
      </c>
      <c r="F37" s="21"/>
      <c r="G37" s="9" t="s">
        <v>34</v>
      </c>
      <c r="H37" s="10"/>
    </row>
    <row r="38" spans="1:8" x14ac:dyDescent="0.35">
      <c r="A38" s="7"/>
      <c r="B38" s="33">
        <v>3.08</v>
      </c>
      <c r="C38" s="34" t="s">
        <v>35</v>
      </c>
      <c r="D38" s="34"/>
      <c r="E38" s="35">
        <v>1</v>
      </c>
      <c r="F38" s="35"/>
      <c r="G38" s="9" t="s">
        <v>24</v>
      </c>
      <c r="H38" s="10"/>
    </row>
    <row r="39" spans="1:8" x14ac:dyDescent="0.35">
      <c r="A39" s="7"/>
      <c r="B39" s="36">
        <v>3.09</v>
      </c>
      <c r="C39" s="24" t="s">
        <v>36</v>
      </c>
      <c r="D39" s="24"/>
      <c r="E39" s="37">
        <v>1</v>
      </c>
      <c r="F39" s="37"/>
      <c r="G39" s="9" t="s">
        <v>24</v>
      </c>
      <c r="H39" s="10"/>
    </row>
    <row r="40" spans="1:8" x14ac:dyDescent="0.35">
      <c r="A40" s="7"/>
      <c r="B40" s="32">
        <v>3.1</v>
      </c>
      <c r="C40" s="9" t="s">
        <v>37</v>
      </c>
      <c r="D40" s="9"/>
      <c r="E40" s="21">
        <v>1</v>
      </c>
      <c r="F40" s="21"/>
      <c r="G40" s="9" t="s">
        <v>38</v>
      </c>
      <c r="H40" s="10"/>
    </row>
    <row r="41" spans="1:8" ht="29" x14ac:dyDescent="0.35">
      <c r="A41" s="7"/>
      <c r="B41" s="36">
        <v>3.11</v>
      </c>
      <c r="C41" s="24" t="s">
        <v>96</v>
      </c>
      <c r="D41" s="24"/>
      <c r="E41" s="37">
        <v>150</v>
      </c>
      <c r="F41" s="37"/>
      <c r="G41" s="24" t="s">
        <v>29</v>
      </c>
      <c r="H41" s="10"/>
    </row>
    <row r="42" spans="1:8" ht="29" x14ac:dyDescent="0.35">
      <c r="A42" s="7"/>
      <c r="B42" s="32">
        <v>3.12</v>
      </c>
      <c r="C42" s="9" t="s">
        <v>97</v>
      </c>
      <c r="D42" s="9"/>
      <c r="E42" s="21">
        <v>6</v>
      </c>
      <c r="F42" s="21"/>
      <c r="G42" s="9" t="s">
        <v>29</v>
      </c>
      <c r="H42" s="10"/>
    </row>
    <row r="43" spans="1:8" ht="29" x14ac:dyDescent="0.35">
      <c r="A43" s="7"/>
      <c r="B43" s="32">
        <v>3.13</v>
      </c>
      <c r="C43" s="9" t="s">
        <v>98</v>
      </c>
      <c r="D43" s="9"/>
      <c r="E43" s="21">
        <v>2</v>
      </c>
      <c r="F43" s="21"/>
      <c r="G43" s="9" t="s">
        <v>24</v>
      </c>
      <c r="H43" s="10"/>
    </row>
    <row r="44" spans="1:8" x14ac:dyDescent="0.35">
      <c r="A44" s="7"/>
      <c r="B44" s="32">
        <v>3.14</v>
      </c>
      <c r="C44" s="9" t="s">
        <v>99</v>
      </c>
      <c r="D44" s="9"/>
      <c r="E44" s="21">
        <v>1</v>
      </c>
      <c r="F44" s="21"/>
      <c r="G44" s="9" t="s">
        <v>24</v>
      </c>
      <c r="H44" s="10"/>
    </row>
    <row r="45" spans="1:8" x14ac:dyDescent="0.35">
      <c r="A45" s="7"/>
      <c r="B45" s="32">
        <v>3.15</v>
      </c>
      <c r="C45" s="9" t="s">
        <v>39</v>
      </c>
      <c r="D45" s="9"/>
      <c r="E45" s="21">
        <v>1</v>
      </c>
      <c r="F45" s="21"/>
      <c r="G45" s="9" t="s">
        <v>24</v>
      </c>
      <c r="H45" s="10"/>
    </row>
    <row r="46" spans="1:8" x14ac:dyDescent="0.35">
      <c r="A46" s="7"/>
      <c r="B46" s="32">
        <v>3.16</v>
      </c>
      <c r="C46" s="9" t="s">
        <v>40</v>
      </c>
      <c r="D46" s="9"/>
      <c r="E46" s="21">
        <v>150</v>
      </c>
      <c r="F46" s="21"/>
      <c r="G46" s="9" t="s">
        <v>41</v>
      </c>
      <c r="H46" s="10"/>
    </row>
    <row r="47" spans="1:8" x14ac:dyDescent="0.35">
      <c r="A47" s="7"/>
      <c r="B47" s="32">
        <v>3.17</v>
      </c>
      <c r="C47" s="9" t="s">
        <v>42</v>
      </c>
      <c r="D47" s="9"/>
      <c r="E47" s="21">
        <v>1</v>
      </c>
      <c r="F47" s="21"/>
      <c r="G47" s="9" t="s">
        <v>24</v>
      </c>
      <c r="H47" s="10"/>
    </row>
    <row r="48" spans="1:8" x14ac:dyDescent="0.35">
      <c r="A48" s="7"/>
      <c r="B48" s="32">
        <v>3.18</v>
      </c>
      <c r="C48" s="9" t="s">
        <v>43</v>
      </c>
      <c r="D48" s="9"/>
      <c r="E48" s="21">
        <v>1</v>
      </c>
      <c r="F48" s="21"/>
      <c r="G48" s="9" t="s">
        <v>44</v>
      </c>
      <c r="H48" s="10"/>
    </row>
    <row r="49" spans="1:8" x14ac:dyDescent="0.35">
      <c r="A49" s="7"/>
      <c r="B49" s="32">
        <v>3.19</v>
      </c>
      <c r="C49" s="9" t="s">
        <v>45</v>
      </c>
      <c r="D49" s="9"/>
      <c r="E49" s="21">
        <v>12000</v>
      </c>
      <c r="F49" s="21"/>
      <c r="G49" s="9" t="s">
        <v>46</v>
      </c>
      <c r="H49" s="10"/>
    </row>
    <row r="50" spans="1:8" x14ac:dyDescent="0.35">
      <c r="A50" s="7"/>
      <c r="B50" s="32">
        <v>3.2</v>
      </c>
      <c r="C50" s="9" t="s">
        <v>47</v>
      </c>
      <c r="D50" s="9"/>
      <c r="E50" s="21">
        <v>150</v>
      </c>
      <c r="F50" s="21"/>
      <c r="G50" s="9" t="s">
        <v>48</v>
      </c>
      <c r="H50" s="10"/>
    </row>
    <row r="51" spans="1:8" ht="15" thickBot="1" x14ac:dyDescent="0.4">
      <c r="A51" s="26"/>
      <c r="B51" s="38"/>
      <c r="C51" s="13" t="s">
        <v>49</v>
      </c>
      <c r="D51" s="13"/>
      <c r="E51" s="39"/>
      <c r="F51" s="39"/>
      <c r="G51" s="39"/>
      <c r="H51" s="40">
        <v>242799000</v>
      </c>
    </row>
    <row r="52" spans="1:8" x14ac:dyDescent="0.35">
      <c r="A52" s="11"/>
      <c r="B52" s="23"/>
      <c r="C52" s="24"/>
      <c r="D52" s="24"/>
      <c r="E52" s="24"/>
      <c r="F52" s="24"/>
      <c r="G52" s="24"/>
      <c r="H52" s="24"/>
    </row>
    <row r="53" spans="1:8" x14ac:dyDescent="0.35">
      <c r="A53" s="18">
        <v>4</v>
      </c>
      <c r="B53" s="41"/>
      <c r="C53" s="20" t="s">
        <v>50</v>
      </c>
      <c r="D53" s="20"/>
      <c r="E53" s="20"/>
      <c r="F53" s="20"/>
      <c r="G53" s="20"/>
      <c r="H53" s="20"/>
    </row>
    <row r="54" spans="1:8" ht="29" x14ac:dyDescent="0.35">
      <c r="A54" s="11"/>
      <c r="B54" s="42">
        <v>4.0999999999999996</v>
      </c>
      <c r="C54" s="9" t="s">
        <v>75</v>
      </c>
      <c r="D54" s="9"/>
      <c r="E54" s="9">
        <v>140</v>
      </c>
      <c r="F54" s="9"/>
      <c r="G54" s="9" t="s">
        <v>51</v>
      </c>
      <c r="H54" s="10"/>
    </row>
    <row r="55" spans="1:8" ht="43.5" x14ac:dyDescent="0.35">
      <c r="A55" s="11"/>
      <c r="B55" s="42">
        <v>4.2</v>
      </c>
      <c r="C55" s="9" t="s">
        <v>76</v>
      </c>
      <c r="D55" s="9"/>
      <c r="E55" s="9">
        <v>1</v>
      </c>
      <c r="F55" s="9"/>
      <c r="G55" s="9" t="s">
        <v>44</v>
      </c>
      <c r="H55" s="10"/>
    </row>
    <row r="56" spans="1:8" ht="29" x14ac:dyDescent="0.35">
      <c r="A56" s="11"/>
      <c r="B56" s="42">
        <v>4.3</v>
      </c>
      <c r="C56" s="9" t="s">
        <v>77</v>
      </c>
      <c r="D56" s="9"/>
      <c r="E56" s="9">
        <v>1</v>
      </c>
      <c r="F56" s="9"/>
      <c r="G56" s="9" t="s">
        <v>44</v>
      </c>
      <c r="H56" s="10"/>
    </row>
    <row r="57" spans="1:8" ht="29" x14ac:dyDescent="0.35">
      <c r="A57" s="11"/>
      <c r="B57" s="42">
        <v>4.4000000000000004</v>
      </c>
      <c r="C57" s="9" t="s">
        <v>78</v>
      </c>
      <c r="D57" s="9"/>
      <c r="E57" s="9">
        <v>1</v>
      </c>
      <c r="F57" s="9"/>
      <c r="G57" s="9" t="s">
        <v>44</v>
      </c>
      <c r="H57" s="10"/>
    </row>
    <row r="58" spans="1:8" ht="29" x14ac:dyDescent="0.35">
      <c r="A58" s="11"/>
      <c r="B58" s="42">
        <v>4.5</v>
      </c>
      <c r="C58" s="9" t="s">
        <v>80</v>
      </c>
      <c r="D58" s="9"/>
      <c r="E58" s="9">
        <v>1</v>
      </c>
      <c r="F58" s="9"/>
      <c r="G58" s="9" t="s">
        <v>44</v>
      </c>
      <c r="H58" s="10"/>
    </row>
    <row r="59" spans="1:8" ht="29" x14ac:dyDescent="0.35">
      <c r="A59" s="11"/>
      <c r="B59" s="43">
        <v>4.5999999999999996</v>
      </c>
      <c r="C59" s="9" t="s">
        <v>79</v>
      </c>
      <c r="D59" s="9"/>
      <c r="E59" s="9">
        <v>1</v>
      </c>
      <c r="F59" s="9"/>
      <c r="G59" s="9" t="s">
        <v>52</v>
      </c>
      <c r="H59" s="10"/>
    </row>
    <row r="60" spans="1:8" ht="29" x14ac:dyDescent="0.35">
      <c r="A60" s="11"/>
      <c r="B60" s="43">
        <v>4.7</v>
      </c>
      <c r="C60" s="9" t="s">
        <v>81</v>
      </c>
      <c r="D60" s="9"/>
      <c r="E60" s="9">
        <v>1</v>
      </c>
      <c r="F60" s="9"/>
      <c r="G60" s="9" t="s">
        <v>44</v>
      </c>
      <c r="H60" s="10"/>
    </row>
    <row r="61" spans="1:8" ht="15" thickBot="1" x14ac:dyDescent="0.4">
      <c r="A61" s="44"/>
      <c r="B61" s="45"/>
      <c r="C61" s="13" t="s">
        <v>53</v>
      </c>
      <c r="D61" s="13"/>
      <c r="E61" s="39"/>
      <c r="F61" s="39"/>
      <c r="G61" s="39"/>
      <c r="H61" s="40">
        <v>348391000</v>
      </c>
    </row>
    <row r="62" spans="1:8" x14ac:dyDescent="0.35">
      <c r="A62" s="11"/>
      <c r="B62" s="23"/>
      <c r="C62" s="24"/>
      <c r="D62" s="24"/>
      <c r="E62" s="24"/>
      <c r="F62" s="24"/>
      <c r="G62" s="24"/>
      <c r="H62" s="24"/>
    </row>
    <row r="63" spans="1:8" x14ac:dyDescent="0.35">
      <c r="A63" s="18">
        <v>5</v>
      </c>
      <c r="B63" s="41"/>
      <c r="C63" s="20" t="s">
        <v>54</v>
      </c>
      <c r="D63" s="20"/>
      <c r="E63" s="20"/>
      <c r="F63" s="20"/>
      <c r="G63" s="20"/>
      <c r="H63" s="20"/>
    </row>
    <row r="64" spans="1:8" ht="43.5" x14ac:dyDescent="0.35">
      <c r="A64" s="11"/>
      <c r="B64" s="42">
        <v>5.0999999999999996</v>
      </c>
      <c r="C64" s="9" t="s">
        <v>82</v>
      </c>
      <c r="D64" s="9"/>
      <c r="E64" s="9"/>
      <c r="F64" s="9"/>
      <c r="G64" s="9" t="s">
        <v>24</v>
      </c>
      <c r="H64" s="10"/>
    </row>
    <row r="65" spans="1:8" ht="29" x14ac:dyDescent="0.35">
      <c r="A65" s="11"/>
      <c r="B65" s="42">
        <v>5.2</v>
      </c>
      <c r="C65" s="9" t="s">
        <v>83</v>
      </c>
      <c r="D65" s="9"/>
      <c r="E65" s="9"/>
      <c r="F65" s="9"/>
      <c r="G65" s="9" t="s">
        <v>24</v>
      </c>
      <c r="H65" s="10"/>
    </row>
    <row r="66" spans="1:8" x14ac:dyDescent="0.35">
      <c r="A66" s="11"/>
      <c r="B66" s="32"/>
      <c r="C66" s="9"/>
      <c r="D66" s="9"/>
      <c r="E66" s="9"/>
      <c r="F66" s="9"/>
      <c r="G66" s="9"/>
      <c r="H66" s="9"/>
    </row>
    <row r="67" spans="1:8" ht="15" thickBot="1" x14ac:dyDescent="0.4">
      <c r="A67" s="44"/>
      <c r="B67" s="46"/>
      <c r="C67" s="13" t="s">
        <v>55</v>
      </c>
      <c r="D67" s="13"/>
      <c r="E67" s="39"/>
      <c r="F67" s="39"/>
      <c r="G67" s="39"/>
      <c r="H67" s="40">
        <v>43257000</v>
      </c>
    </row>
    <row r="68" spans="1:8" x14ac:dyDescent="0.35">
      <c r="A68" s="11"/>
      <c r="B68" s="36"/>
      <c r="C68" s="24"/>
      <c r="D68" s="24"/>
      <c r="E68" s="24"/>
      <c r="F68" s="24"/>
      <c r="G68" s="24"/>
      <c r="H68" s="24"/>
    </row>
    <row r="69" spans="1:8" x14ac:dyDescent="0.35">
      <c r="A69" s="18">
        <v>6</v>
      </c>
      <c r="B69" s="47"/>
      <c r="C69" s="20" t="s">
        <v>56</v>
      </c>
      <c r="D69" s="20"/>
      <c r="E69" s="20"/>
      <c r="F69" s="20"/>
      <c r="G69" s="20"/>
      <c r="H69" s="20"/>
    </row>
    <row r="70" spans="1:8" ht="22" customHeight="1" x14ac:dyDescent="0.35">
      <c r="A70" s="11"/>
      <c r="B70" s="43">
        <v>6.1</v>
      </c>
      <c r="C70" s="9" t="s">
        <v>57</v>
      </c>
      <c r="D70" s="9"/>
      <c r="E70" s="9">
        <v>1</v>
      </c>
      <c r="F70" s="9"/>
      <c r="G70" s="9" t="s">
        <v>38</v>
      </c>
      <c r="H70" s="9"/>
    </row>
    <row r="71" spans="1:8" x14ac:dyDescent="0.35">
      <c r="A71" s="7"/>
      <c r="B71" s="48"/>
      <c r="C71" s="24"/>
      <c r="D71" s="24"/>
      <c r="E71" s="24"/>
      <c r="F71" s="24"/>
      <c r="G71" s="24"/>
      <c r="H71" s="24"/>
    </row>
    <row r="72" spans="1:8" ht="15" thickBot="1" x14ac:dyDescent="0.4">
      <c r="A72" s="26"/>
      <c r="B72" s="49"/>
      <c r="C72" s="13" t="s">
        <v>58</v>
      </c>
      <c r="D72" s="13"/>
      <c r="E72" s="39"/>
      <c r="F72" s="39"/>
      <c r="G72" s="39"/>
      <c r="H72" s="40">
        <v>8011000</v>
      </c>
    </row>
    <row r="73" spans="1:8" x14ac:dyDescent="0.35">
      <c r="A73" s="50"/>
      <c r="B73" s="51"/>
      <c r="C73" s="52"/>
      <c r="D73" s="52"/>
      <c r="E73" s="17"/>
      <c r="F73" s="17"/>
      <c r="G73" s="17"/>
      <c r="H73" s="17"/>
    </row>
    <row r="74" spans="1:8" x14ac:dyDescent="0.35">
      <c r="A74" s="57"/>
      <c r="B74" s="58"/>
      <c r="C74" s="59" t="s">
        <v>59</v>
      </c>
      <c r="D74" s="59"/>
      <c r="E74" s="60"/>
      <c r="F74" s="60"/>
      <c r="G74" s="60"/>
      <c r="H74" s="61">
        <f>SUM(H72,H67,H61,H51,H28,H9)</f>
        <v>2001401000</v>
      </c>
    </row>
    <row r="75" spans="1:8" ht="29" x14ac:dyDescent="0.35">
      <c r="A75" s="53"/>
      <c r="B75" s="54"/>
      <c r="C75" s="70" t="s">
        <v>108</v>
      </c>
      <c r="E75" s="55"/>
      <c r="F75" s="55"/>
      <c r="G75" s="55"/>
      <c r="H75" s="67">
        <v>145795259</v>
      </c>
    </row>
    <row r="76" spans="1:8" ht="15" thickBot="1" x14ac:dyDescent="0.4">
      <c r="A76" s="71"/>
      <c r="B76" s="72"/>
      <c r="C76" s="73" t="s">
        <v>100</v>
      </c>
      <c r="D76" s="73"/>
      <c r="E76" s="73"/>
      <c r="F76" s="74"/>
      <c r="G76" s="74"/>
      <c r="H76" s="75">
        <f>H74-H75</f>
        <v>1855605741</v>
      </c>
    </row>
    <row r="77" spans="1:8" ht="42" customHeight="1" thickBot="1" x14ac:dyDescent="0.5">
      <c r="A77" s="76"/>
      <c r="B77" s="77"/>
      <c r="C77" s="78" t="s">
        <v>104</v>
      </c>
      <c r="D77" s="78"/>
      <c r="E77" s="78"/>
      <c r="F77" s="79"/>
      <c r="G77" s="79" t="s">
        <v>101</v>
      </c>
      <c r="H77" s="80"/>
    </row>
    <row r="78" spans="1:8" ht="36" customHeight="1" thickBot="1" x14ac:dyDescent="0.5">
      <c r="A78" s="81"/>
      <c r="B78" s="82"/>
      <c r="C78" s="78" t="s">
        <v>102</v>
      </c>
      <c r="D78" s="78"/>
      <c r="E78" s="78"/>
      <c r="F78" s="78"/>
      <c r="G78" s="78"/>
      <c r="H78" s="83">
        <f>H76*(100%+H77)</f>
        <v>1855605741</v>
      </c>
    </row>
    <row r="79" spans="1:8" ht="15" customHeight="1" x14ac:dyDescent="0.35">
      <c r="E79" s="55"/>
    </row>
    <row r="80" spans="1:8" x14ac:dyDescent="0.35">
      <c r="C80" s="10" t="s">
        <v>90</v>
      </c>
      <c r="E80" s="55"/>
    </row>
    <row r="81" spans="3:8" ht="15" customHeight="1" x14ac:dyDescent="0.35">
      <c r="C81" s="68" t="s">
        <v>85</v>
      </c>
    </row>
    <row r="82" spans="3:8" ht="29" x14ac:dyDescent="0.35">
      <c r="C82" s="69" t="s">
        <v>86</v>
      </c>
      <c r="D82" s="65"/>
      <c r="E82" s="65"/>
    </row>
    <row r="83" spans="3:8" x14ac:dyDescent="0.35">
      <c r="C83" s="68" t="s">
        <v>87</v>
      </c>
    </row>
    <row r="84" spans="3:8" x14ac:dyDescent="0.35">
      <c r="C84" s="68" t="s">
        <v>88</v>
      </c>
    </row>
    <row r="86" spans="3:8" x14ac:dyDescent="0.35">
      <c r="F86" s="84" t="s">
        <v>105</v>
      </c>
      <c r="G86" s="84"/>
      <c r="H86" s="84"/>
    </row>
  </sheetData>
  <mergeCells count="6">
    <mergeCell ref="F86:H86"/>
    <mergeCell ref="H3:H4"/>
    <mergeCell ref="A3:B4"/>
    <mergeCell ref="C3:C4"/>
    <mergeCell ref="D3:E3"/>
    <mergeCell ref="G3:G4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2025-07-02T09:24:15Z</dcterms:modified>
</cp:coreProperties>
</file>